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下水道\下水道事業\1.経営戦略\経営比較分析表\R4.1.13【1.24〆 依頼】公営企業に係る経営比較分析表（令和2年度決算）の分析等について\【経営比較分析表】2020_014826_47_1718\"/>
    </mc:Choice>
  </mc:AlternateContent>
  <workbookProtection workbookAlgorithmName="SHA-512" workbookHashValue="igcAkTh82qqnjI7J6gCtSiHA83hWIJHezcp7pMv4eLHEY78b6RjYA2tNq+hAvWfmILpaKB6RwFoqoRrEU7zxaA==" workbookSaltValue="flntkBS4BqjhLLV3F80eAQ==" workbookSpinCount="100000" lockStructure="1"/>
  <bookViews>
    <workbookView xWindow="0" yWindow="0" windowWidth="23100" windowHeight="64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AD8" i="4"/>
  <c r="P8" i="4"/>
  <c r="I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<sst xmlns="http://schemas.openxmlformats.org/spreadsheetml/2006/main" count="236" uniqueCount="121">
  <si>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</si>
  <si>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</si>
  <si>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</si>
  <si>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</si>
  <si>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</si>
  <si>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</si>
  <si>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</si>
  <si>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</si>
  <si>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</si>
  <si>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</si>
  <si>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</si>
  <si>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</si>
  <si>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</si>
  <si>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</si>
  <si>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</si>
  <si>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</si>
  <si>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</si>
  <si>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</si>
  <si>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</si>
  <si>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</si>
  <si>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</si>
  <si>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</si>
  <si>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</si>
  <si>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</si>
  <si>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</si>
  <si>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</si>
  <si>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</si>
  <si>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</si>
  <si>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</si>
  <si>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</si>
  <si>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</si>
  <si>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</si>
  <si>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</si>
  <si>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</si>
  <si>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</si>
  <si>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</si>
  <si>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</si>
  <si>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</si>
  <si>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</si>
  <si>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</si>
  <si>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</si>
  <si>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</si>
  <si>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</si>
  <si>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</si>
  <si>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</si>
  <si>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</si>
  <si>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</si>
  <si>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</si>
  <si>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</si>
  <si>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</si>
  <si>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</si>
  <si>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</si>
  <si>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</si>
  <si>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</si>
  <si>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</si>
  <si>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</si>
  <si>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</si>
  <si>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</si>
  <si>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</si>
  <si>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</si>
  <si>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</si>
  <si>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</si>
  <si>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</si>
  <si>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</si>
  <si>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</si>
  <si>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</si>
  <si>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</si>
  <si>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</si>
  <si>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</si>
  <si>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</si>
  <si>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</si>
  <si>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</si>
  <si>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</si>
  <si>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</si>
  <si>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</si>
  <si>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</si>
  <si>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</si>
  <si>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</si>
  <si>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</si>
  <si>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</si>
  <si>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</si>
  <si>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</si>
  <si>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</si>
  <si>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</si>
  <si>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</si>
  <si>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</si>
  <si>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</si>
  <si>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</si>
  <si>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</si>
  <si>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</si>
  <si>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</si>
  <si>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</si>
  <si>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</si>
  <si>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</si>
  <si>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</si>
  <si>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</si>
  <si>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</si>
  <si>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</si>
  <si>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</si>
  <si>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小平町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</si>
  <si>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</si>
  <si>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</si>
  <si>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</si>
  <si>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</si>
  <si>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</si>
  <si>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</si>
  <si>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</si>
  <si>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</si>
  <si>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</si>
  <si>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</si>
  <si>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</si>
  <si>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</si>
  <si>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</si>
  <si>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</si>
  <si>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</si>
  <si>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</si>
  <si>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</si>
  <si>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</si>
  <si>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当町の下水道施設は供用開始から１５年以上が経過し、処理場等の機械・電気設備は法定耐用年数を経過しているため、ｽﾄｯｸﾏﾈｼﾞﾒﾝﾄ計画に基づき整備を実施しています。
　管渠については供用開始から間もないため当面改善の予定はありませんが、今後点検調査を実施し、腐食管等が発見された場合は、計画的に更新していきます。
　</t>
    <rPh sb="4" eb="5">
      <t>シタ</t>
    </rPh>
    <rPh sb="10" eb="12">
      <t>キョウヨウ</t>
    </rPh>
    <rPh sb="12" eb="14">
      <t>カイシ</t>
    </rPh>
    <rPh sb="18" eb="19">
      <t>ネン</t>
    </rPh>
    <rPh sb="19" eb="21">
      <t>イジョウ</t>
    </rPh>
    <rPh sb="22" eb="24">
      <t>ケイカ</t>
    </rPh>
    <rPh sb="26" eb="29">
      <t>ショリジョウ</t>
    </rPh>
    <rPh sb="29" eb="30">
      <t>ナド</t>
    </rPh>
    <rPh sb="31" eb="33">
      <t>キカイ</t>
    </rPh>
    <rPh sb="34" eb="36">
      <t>デンキ</t>
    </rPh>
    <rPh sb="36" eb="38">
      <t>セツビ</t>
    </rPh>
    <rPh sb="66" eb="68">
      <t>ケイカク</t>
    </rPh>
    <rPh sb="69" eb="70">
      <t>モト</t>
    </rPh>
    <rPh sb="72" eb="74">
      <t>セイビ</t>
    </rPh>
    <rPh sb="75" eb="77">
      <t>ジッシ</t>
    </rPh>
    <rPh sb="85" eb="87">
      <t>カンキョ</t>
    </rPh>
    <rPh sb="92" eb="94">
      <t>キョウヨウ</t>
    </rPh>
    <rPh sb="94" eb="96">
      <t>カイシ</t>
    </rPh>
    <rPh sb="98" eb="99">
      <t>マ</t>
    </rPh>
    <rPh sb="104" eb="106">
      <t>トウメン</t>
    </rPh>
    <rPh sb="106" eb="108">
      <t>カイゼン</t>
    </rPh>
    <rPh sb="109" eb="111">
      <t>ヨテイ</t>
    </rPh>
    <rPh sb="119" eb="121">
      <t>コンゴ</t>
    </rPh>
    <rPh sb="121" eb="123">
      <t>テンケン</t>
    </rPh>
    <rPh sb="123" eb="125">
      <t>チョウサ</t>
    </rPh>
    <rPh sb="126" eb="128">
      <t>ジッシ</t>
    </rPh>
    <phoneticPr fontId="4"/>
  </si>
  <si>
    <t>　今後は、地方公営企業法を適用して経営の見える化を図り、住民の皆さんの公衆衛生の向上や健康的で快適な生活環境づくりのため、水洗化の普及促進に取り組んでいきたいと考えております。</t>
    <rPh sb="1" eb="3">
      <t>コンゴ</t>
    </rPh>
    <rPh sb="5" eb="7">
      <t>チホウ</t>
    </rPh>
    <rPh sb="7" eb="9">
      <t>コウエイ</t>
    </rPh>
    <rPh sb="9" eb="11">
      <t>キギョウ</t>
    </rPh>
    <rPh sb="11" eb="12">
      <t>ホウ</t>
    </rPh>
    <rPh sb="13" eb="15">
      <t>テキヨウ</t>
    </rPh>
    <rPh sb="17" eb="19">
      <t>ケイエイ</t>
    </rPh>
    <rPh sb="20" eb="21">
      <t>ミ</t>
    </rPh>
    <rPh sb="23" eb="24">
      <t>カ</t>
    </rPh>
    <rPh sb="25" eb="26">
      <t>ハカ</t>
    </rPh>
    <rPh sb="28" eb="30">
      <t>ジュウミン</t>
    </rPh>
    <rPh sb="31" eb="32">
      <t>ミナ</t>
    </rPh>
    <rPh sb="35" eb="37">
      <t>コウシュウ</t>
    </rPh>
    <rPh sb="37" eb="39">
      <t>エイセイ</t>
    </rPh>
    <rPh sb="40" eb="42">
      <t>コウジョウ</t>
    </rPh>
    <rPh sb="43" eb="46">
      <t>ケンコウテキ</t>
    </rPh>
    <rPh sb="47" eb="49">
      <t>カイテキ</t>
    </rPh>
    <rPh sb="50" eb="52">
      <t>セイカツ</t>
    </rPh>
    <rPh sb="52" eb="54">
      <t>カンキョウ</t>
    </rPh>
    <rPh sb="61" eb="64">
      <t>スイセンカ</t>
    </rPh>
    <rPh sb="65" eb="67">
      <t>フキュウ</t>
    </rPh>
    <rPh sb="67" eb="69">
      <t>ソクシン</t>
    </rPh>
    <rPh sb="70" eb="71">
      <t>ト</t>
    </rPh>
    <rPh sb="72" eb="73">
      <t>ク</t>
    </rPh>
    <rPh sb="80" eb="81">
      <t>カンガ</t>
    </rPh>
    <phoneticPr fontId="4"/>
  </si>
  <si>
    <r>
      <rPr>
        <sz val="11"/>
        <rFont val="ＭＳ ゴシック"/>
        <family val="3"/>
        <charset val="128"/>
      </rPr>
      <t>　当町の下水道事業会計は使用者の方々からの使用料金収入の他に、町からの繰入金等を受けながら運営していますが、人口減少及び住民の節水意識の向上による料金収入の減少と維持管理経費の増加により収益的収支比率は平成28年度から約70％となっております。
　企業債残高対事業規模比率は企業債残高に対する一般会計負担割合が大きいため全国・類似団体の平均値よりも大幅に下回っております。
　経費回収率は、使用料だけでは補えない部分を一般会計からの繰入金で補っておりますが、類似団体平均及び全国平均を下回る結果となっております。</t>
    </r>
    <r>
      <rPr>
        <sz val="11"/>
        <color rgb="FFFF0000"/>
        <rFont val="ＭＳ ゴシック"/>
        <family val="3"/>
        <charset val="128"/>
      </rPr>
      <t xml:space="preserve">
</t>
    </r>
    <r>
      <rPr>
        <sz val="11"/>
        <rFont val="ＭＳ ゴシック"/>
        <family val="3"/>
        <charset val="128"/>
      </rPr>
      <t>　汚水処理原価は、全国・類似団体平均と同水準となっており、今後もこの状況で推移する見込みです。</t>
    </r>
    <r>
      <rPr>
        <sz val="11"/>
        <color rgb="FFFF0000"/>
        <rFont val="ＭＳ ゴシック"/>
        <family val="3"/>
        <charset val="128"/>
      </rPr>
      <t xml:space="preserve">
</t>
    </r>
    <r>
      <rPr>
        <sz val="11"/>
        <rFont val="ＭＳ ゴシック"/>
        <family val="3"/>
        <charset val="128"/>
      </rPr>
      <t>　施設利用率は、類似団体と比較して下回っており処理能力に余裕があります。
　水洗化率は、昨年度と同様類似団体平均を大きく下回っており、今後も普及向上に努める必要があります。</t>
    </r>
    <r>
      <rPr>
        <sz val="11"/>
        <color rgb="FFFF0000"/>
        <rFont val="ＭＳ ゴシック"/>
        <family val="3"/>
        <charset val="128"/>
      </rPr>
      <t xml:space="preserve">
</t>
    </r>
    <rPh sb="4" eb="5">
      <t>ゲ</t>
    </rPh>
    <rPh sb="21" eb="23">
      <t>シヨウ</t>
    </rPh>
    <rPh sb="35" eb="37">
      <t>クリイレ</t>
    </rPh>
    <rPh sb="37" eb="38">
      <t>キン</t>
    </rPh>
    <rPh sb="54" eb="56">
      <t>ジンコウ</t>
    </rPh>
    <rPh sb="56" eb="58">
      <t>ゲンショウ</t>
    </rPh>
    <rPh sb="58" eb="59">
      <t>オヨ</t>
    </rPh>
    <rPh sb="60" eb="62">
      <t>ジュウミン</t>
    </rPh>
    <rPh sb="63" eb="65">
      <t>セッスイ</t>
    </rPh>
    <rPh sb="65" eb="67">
      <t>イシキ</t>
    </rPh>
    <rPh sb="68" eb="70">
      <t>コウジョウ</t>
    </rPh>
    <rPh sb="73" eb="75">
      <t>リョウキン</t>
    </rPh>
    <rPh sb="75" eb="77">
      <t>シュウニュウ</t>
    </rPh>
    <rPh sb="78" eb="80">
      <t>ゲンショウ</t>
    </rPh>
    <rPh sb="81" eb="83">
      <t>イジ</t>
    </rPh>
    <rPh sb="83" eb="85">
      <t>カンリ</t>
    </rPh>
    <rPh sb="85" eb="87">
      <t>ケイヒ</t>
    </rPh>
    <rPh sb="88" eb="90">
      <t>ゾウカ</t>
    </rPh>
    <rPh sb="93" eb="96">
      <t>シュウエキテキ</t>
    </rPh>
    <rPh sb="101" eb="103">
      <t>ヘイセイ</t>
    </rPh>
    <rPh sb="105" eb="107">
      <t>ネンド</t>
    </rPh>
    <rPh sb="109" eb="110">
      <t>ヤク</t>
    </rPh>
    <rPh sb="130" eb="132">
      <t>ジギョウ</t>
    </rPh>
    <rPh sb="132" eb="134">
      <t>キボ</t>
    </rPh>
    <rPh sb="137" eb="139">
      <t>キギョウ</t>
    </rPh>
    <rPh sb="139" eb="140">
      <t>サイ</t>
    </rPh>
    <rPh sb="140" eb="142">
      <t>ザンダカ</t>
    </rPh>
    <rPh sb="143" eb="144">
      <t>タイ</t>
    </rPh>
    <rPh sb="146" eb="148">
      <t>イッパン</t>
    </rPh>
    <rPh sb="148" eb="150">
      <t>カイケイ</t>
    </rPh>
    <rPh sb="150" eb="152">
      <t>フタン</t>
    </rPh>
    <rPh sb="152" eb="154">
      <t>ワリアイ</t>
    </rPh>
    <rPh sb="155" eb="156">
      <t>オオ</t>
    </rPh>
    <rPh sb="160" eb="162">
      <t>ゼンコク</t>
    </rPh>
    <rPh sb="163" eb="165">
      <t>ルイジ</t>
    </rPh>
    <rPh sb="165" eb="167">
      <t>ダンタイ</t>
    </rPh>
    <rPh sb="168" eb="171">
      <t>ヘイキンチ</t>
    </rPh>
    <rPh sb="174" eb="176">
      <t>オオハバ</t>
    </rPh>
    <rPh sb="177" eb="178">
      <t>シタ</t>
    </rPh>
    <rPh sb="188" eb="190">
      <t>ケイヒ</t>
    </rPh>
    <rPh sb="206" eb="208">
      <t>ブブン</t>
    </rPh>
    <rPh sb="209" eb="211">
      <t>イッパン</t>
    </rPh>
    <rPh sb="211" eb="213">
      <t>カイケイ</t>
    </rPh>
    <rPh sb="216" eb="218">
      <t>クリイレ</t>
    </rPh>
    <rPh sb="218" eb="219">
      <t>キン</t>
    </rPh>
    <rPh sb="220" eb="221">
      <t>オギナ</t>
    </rPh>
    <rPh sb="258" eb="260">
      <t>オスイ</t>
    </rPh>
    <rPh sb="260" eb="262">
      <t>ショリ</t>
    </rPh>
    <rPh sb="262" eb="264">
      <t>ゲンカ</t>
    </rPh>
    <rPh sb="322" eb="324">
      <t>シタマワ</t>
    </rPh>
    <rPh sb="328" eb="330">
      <t>ショリ</t>
    </rPh>
    <rPh sb="330" eb="332">
      <t>ノウリョク</t>
    </rPh>
    <rPh sb="333" eb="335">
      <t>ヨユウ</t>
    </rPh>
    <rPh sb="343" eb="346">
      <t>スイセンカ</t>
    </rPh>
    <rPh sb="346" eb="347">
      <t>リツ</t>
    </rPh>
    <rPh sb="349" eb="352">
      <t>サクネンド</t>
    </rPh>
    <rPh sb="353" eb="355">
      <t>ドウヨウ</t>
    </rPh>
    <rPh sb="355" eb="357">
      <t>ルイジ</t>
    </rPh>
    <rPh sb="357" eb="359">
      <t>ダンタイ</t>
    </rPh>
    <rPh sb="359" eb="361">
      <t>ヘイキン</t>
    </rPh>
    <rPh sb="362" eb="363">
      <t>オオ</t>
    </rPh>
    <rPh sb="365" eb="367">
      <t>シタマワ</t>
    </rPh>
    <rPh sb="372" eb="374">
      <t>コンゴ</t>
    </rPh>
    <rPh sb="375" eb="377">
      <t>フキュウ</t>
    </rPh>
    <rPh sb="377" eb="379">
      <t>コウジョウ</t>
    </rPh>
    <rPh sb="380" eb="381">
      <t>ツト</t>
    </rPh>
    <rPh sb="383" eb="3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</si>
</sst>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B4-45F2-87FD-C58530A0A5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28B4-45F2-87FD-C58530A0A5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37.700000000000003</c:v>
                </c:pt>
                <c:pt idx="1">
                  <c:v>37.24</c:v>
                </c:pt>
                <c:pt idx="2">
                  <c:v>39.14</c:v>
                </c:pt>
                <c:pt idx="3">
                  <c:v>37.83</c:v>
                </c:pt>
                <c:pt idx="4">
                  <c:v>37.96</c:v>
                </c:pt>
              </c:numCache>
            </c:numRef>
          </c:val>
          <c:extLst>
            <c:ext xmlns:c16="http://schemas.microsoft.com/office/drawing/2014/chart" uri="{C3380CC4-5D6E-409C-BE32-E72D297353CC}">
              <c16:uniqueId val="{00000000-33F5-4B81-B86F-66C0C461F8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33F5-4B81-B86F-66C0C461F8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79.459999999999994</c:v>
                </c:pt>
                <c:pt idx="1">
                  <c:v>79.459999999999994</c:v>
                </c:pt>
                <c:pt idx="2">
                  <c:v>79.22</c:v>
                </c:pt>
                <c:pt idx="3">
                  <c:v>80.06</c:v>
                </c:pt>
                <c:pt idx="4">
                  <c:v>82.01</c:v>
                </c:pt>
              </c:numCache>
            </c:numRef>
          </c:val>
          <c:extLst>
            <c:ext xmlns:c16="http://schemas.microsoft.com/office/drawing/2014/chart" uri="{C3380CC4-5D6E-409C-BE32-E72D297353CC}">
              <c16:uniqueId val="{00000000-7C6D-41EC-B6CF-E384237F161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7C6D-41EC-B6CF-E384237F161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70.75</c:v>
                </c:pt>
                <c:pt idx="1">
                  <c:v>71.36</c:v>
                </c:pt>
                <c:pt idx="2">
                  <c:v>73.540000000000006</c:v>
                </c:pt>
                <c:pt idx="3">
                  <c:v>73.33</c:v>
                </c:pt>
                <c:pt idx="4">
                  <c:v>72.78</c:v>
                </c:pt>
              </c:numCache>
            </c:numRef>
          </c:val>
          <c:extLst>
            <c:ext xmlns:c16="http://schemas.microsoft.com/office/drawing/2014/chart" uri="{C3380CC4-5D6E-409C-BE32-E72D297353CC}">
              <c16:uniqueId val="{00000000-1196-4336-AC45-EF46431589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96-4336-AC45-EF46431589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D-49BA-BF3E-0680FEC5AA5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D-49BA-BF3E-0680FEC5AA5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E-493D-9AC0-59F0B7AF7D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E-493D-9AC0-59F0B7AF7D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CD-433C-A98D-D74DD3FDA7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D-433C-A98D-D74DD3FDA7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B8-4169-AA84-1F35C07AEB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B8-4169-AA84-1F35C07AEB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6.52</c:v>
                </c:pt>
                <c:pt idx="1">
                  <c:v>11.88</c:v>
                </c:pt>
                <c:pt idx="2">
                  <c:v>5.36</c:v>
                </c:pt>
                <c:pt idx="3">
                  <c:v>7.48</c:v>
                </c:pt>
                <c:pt idx="4">
                  <c:v>16.989999999999998</c:v>
                </c:pt>
              </c:numCache>
            </c:numRef>
          </c:val>
          <c:extLst>
            <c:ext xmlns:c16="http://schemas.microsoft.com/office/drawing/2014/chart" uri="{C3380CC4-5D6E-409C-BE32-E72D297353CC}">
              <c16:uniqueId val="{00000000-23BF-41B9-872E-26D3FCFAB1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23BF-41B9-872E-26D3FCFAB1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69.63</c:v>
                </c:pt>
                <c:pt idx="1">
                  <c:v>67.92</c:v>
                </c:pt>
                <c:pt idx="2">
                  <c:v>72.22</c:v>
                </c:pt>
                <c:pt idx="3">
                  <c:v>71.400000000000006</c:v>
                </c:pt>
                <c:pt idx="4">
                  <c:v>67.88</c:v>
                </c:pt>
              </c:numCache>
            </c:numRef>
          </c:val>
          <c:extLst>
            <c:ext xmlns:c16="http://schemas.microsoft.com/office/drawing/2014/chart" uri="{C3380CC4-5D6E-409C-BE32-E72D297353CC}">
              <c16:uniqueId val="{00000000-2096-4E85-9623-3FF4C9D86E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2096-4E85-9623-3FF4C9D86E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247.76</c:v>
                </c:pt>
                <c:pt idx="1">
                  <c:v>255.51</c:v>
                </c:pt>
                <c:pt idx="2">
                  <c:v>239.19</c:v>
                </c:pt>
                <c:pt idx="3">
                  <c:v>241.9</c:v>
                </c:pt>
                <c:pt idx="4">
                  <c:v>254.17</c:v>
                </c:pt>
              </c:numCache>
            </c:numRef>
          </c:val>
          <c:extLst>
            <c:ext xmlns:c16="http://schemas.microsoft.com/office/drawing/2014/chart" uri="{C3380CC4-5D6E-409C-BE32-E72D297353CC}">
              <c16:uniqueId val="{00000000-ADE4-4444-84D8-A605784577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ADE4-4444-84D8-A605784577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3"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北海道　小平町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2996</v>
      </c>
      <c r="AM8" s="63"/>
      <c r="AN8" s="63"/>
      <c r="AO8" s="63"/>
      <c r="AP8" s="63"/>
      <c r="AQ8" s="63"/>
      <c r="AR8" s="63"/>
      <c r="AS8" s="63"/>
      <c r="AT8" s="62">
        <f>データ!T6</f>
        <v>627.22</v>
      </c>
      <c r="AU8" s="62"/>
      <c r="AV8" s="62"/>
      <c r="AW8" s="62"/>
      <c r="AX8" s="62"/>
      <c r="AY8" s="62"/>
      <c r="AZ8" s="62"/>
      <c r="BA8" s="62"/>
      <c r="BB8" s="62">
        <f>データ!U6</f>
        <v>4.78</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78.78</v>
      </c>
      <c r="Q10" s="62"/>
      <c r="R10" s="62"/>
      <c r="S10" s="62"/>
      <c r="T10" s="62"/>
      <c r="U10" s="62"/>
      <c r="V10" s="62"/>
      <c r="W10" s="62">
        <f>データ!Q6</f>
        <v>87.51</v>
      </c>
      <c r="X10" s="62"/>
      <c r="Y10" s="62"/>
      <c r="Z10" s="62"/>
      <c r="AA10" s="62"/>
      <c r="AB10" s="62"/>
      <c r="AC10" s="62"/>
      <c r="AD10" s="63">
        <f>データ!R6</f>
        <v>3240</v>
      </c>
      <c r="AE10" s="63"/>
      <c r="AF10" s="63"/>
      <c r="AG10" s="63"/>
      <c r="AH10" s="63"/>
      <c r="AI10" s="63"/>
      <c r="AJ10" s="63"/>
      <c r="AK10" s="2"/>
      <c r="AL10" s="63">
        <f>データ!V6</f>
        <v>2346</v>
      </c>
      <c r="AM10" s="63"/>
      <c r="AN10" s="63"/>
      <c r="AO10" s="63"/>
      <c r="AP10" s="63"/>
      <c r="AQ10" s="63"/>
      <c r="AR10" s="63"/>
      <c r="AS10" s="63"/>
      <c r="AT10" s="62">
        <f>データ!W6</f>
        <v>1.38</v>
      </c>
      <c r="AU10" s="62"/>
      <c r="AV10" s="62"/>
      <c r="AW10" s="62"/>
      <c r="AX10" s="62"/>
      <c r="AY10" s="62"/>
      <c r="AZ10" s="62"/>
      <c r="BA10" s="62"/>
      <c r="BB10" s="62">
        <f>データ!X6</f>
        <v>1700</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118</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84"/>
      <c r="BM60" s="85"/>
      <c r="BN60" s="85"/>
      <c r="BO60" s="85"/>
      <c r="BP60" s="85"/>
      <c r="BQ60" s="85"/>
      <c r="BR60" s="85"/>
      <c r="BS60" s="85"/>
      <c r="BT60" s="85"/>
      <c r="BU60" s="85"/>
      <c r="BV60" s="85"/>
      <c r="BW60" s="85"/>
      <c r="BX60" s="85"/>
      <c r="BY60" s="85"/>
      <c r="BZ60" s="86"/>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45</v>
      </c>
      <c r="O86" s="26" t="str">
        <f>データ!EO6</f>
        <v>【0.30】</v>
      </c>
    </row>
  </sheetData>
  <sheetProtection algorithmName="SHA-512" hashValue="8oHG7EGgkvCpCcnollCwoOPiFOOziu78s4b+GiZfljBt9WuAHUkmxqKa8Y6PGVCu2Bw9Z65i6/TA//C31er55w==" saltValue="qGDZsPQ5NvslAx4z6D7D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1" t="s">
        <v>55</v>
      </c>
      <c r="I3" s="72"/>
      <c r="J3" s="72"/>
      <c r="K3" s="72"/>
      <c r="L3" s="72"/>
      <c r="M3" s="72"/>
      <c r="N3" s="72"/>
      <c r="O3" s="72"/>
      <c r="P3" s="72"/>
      <c r="Q3" s="72"/>
      <c r="R3" s="72"/>
      <c r="S3" s="72"/>
      <c r="T3" s="72"/>
      <c r="U3" s="72"/>
      <c r="V3" s="72"/>
      <c r="W3" s="72"/>
      <c r="X3" s="73"/>
      <c r="Y3" s="77" t="s">
        <v>56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57</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58</v>
      </c>
      <c r="B4" s="30"/>
      <c r="C4" s="30"/>
      <c r="D4" s="30"/>
      <c r="E4" s="30"/>
      <c r="F4" s="30"/>
      <c r="G4" s="30"/>
      <c r="H4" s="74"/>
      <c r="I4" s="75"/>
      <c r="J4" s="75"/>
      <c r="K4" s="75"/>
      <c r="L4" s="75"/>
      <c r="M4" s="75"/>
      <c r="N4" s="75"/>
      <c r="O4" s="75"/>
      <c r="P4" s="75"/>
      <c r="Q4" s="75"/>
      <c r="R4" s="75"/>
      <c r="S4" s="75"/>
      <c r="T4" s="75"/>
      <c r="U4" s="75"/>
      <c r="V4" s="75"/>
      <c r="W4" s="75"/>
      <c r="X4" s="76"/>
      <c r="Y4" s="70" t="s">
        <v>59</v>
      </c>
      <c r="Z4" s="70"/>
      <c r="AA4" s="70"/>
      <c r="AB4" s="70"/>
      <c r="AC4" s="70"/>
      <c r="AD4" s="70"/>
      <c r="AE4" s="70"/>
      <c r="AF4" s="70"/>
      <c r="AG4" s="70"/>
      <c r="AH4" s="70"/>
      <c r="AI4" s="70"/>
      <c r="AJ4" s="70" t="s">
        <v>60</v>
      </c>
      <c r="AK4" s="70"/>
      <c r="AL4" s="70"/>
      <c r="AM4" s="70"/>
      <c r="AN4" s="70"/>
      <c r="AO4" s="70"/>
      <c r="AP4" s="70"/>
      <c r="AQ4" s="70"/>
      <c r="AR4" s="70"/>
      <c r="AS4" s="70"/>
      <c r="AT4" s="70"/>
      <c r="AU4" s="70" t="s">
        <v>61</v>
      </c>
      <c r="AV4" s="70"/>
      <c r="AW4" s="70"/>
      <c r="AX4" s="70"/>
      <c r="AY4" s="70"/>
      <c r="AZ4" s="70"/>
      <c r="BA4" s="70"/>
      <c r="BB4" s="70"/>
      <c r="BC4" s="70"/>
      <c r="BD4" s="70"/>
      <c r="BE4" s="70"/>
      <c r="BF4" s="70" t="s">
        <v>62</v>
      </c>
      <c r="BG4" s="70"/>
      <c r="BH4" s="70"/>
      <c r="BI4" s="70"/>
      <c r="BJ4" s="70"/>
      <c r="BK4" s="70"/>
      <c r="BL4" s="70"/>
      <c r="BM4" s="70"/>
      <c r="BN4" s="70"/>
      <c r="BO4" s="70"/>
      <c r="BP4" s="70"/>
      <c r="BQ4" s="70" t="s">
        <v>63</v>
      </c>
      <c r="BR4" s="70"/>
      <c r="BS4" s="70"/>
      <c r="BT4" s="70"/>
      <c r="BU4" s="70"/>
      <c r="BV4" s="70"/>
      <c r="BW4" s="70"/>
      <c r="BX4" s="70"/>
      <c r="BY4" s="70"/>
      <c r="BZ4" s="70"/>
      <c r="CA4" s="70"/>
      <c r="CB4" s="70" t="s">
        <v>64</v>
      </c>
      <c r="CC4" s="70"/>
      <c r="CD4" s="70"/>
      <c r="CE4" s="70"/>
      <c r="CF4" s="70"/>
      <c r="CG4" s="70"/>
      <c r="CH4" s="70"/>
      <c r="CI4" s="70"/>
      <c r="CJ4" s="70"/>
      <c r="CK4" s="70"/>
      <c r="CL4" s="70"/>
      <c r="CM4" s="70" t="s">
        <v>65</v>
      </c>
      <c r="CN4" s="70"/>
      <c r="CO4" s="70"/>
      <c r="CP4" s="70"/>
      <c r="CQ4" s="70"/>
      <c r="CR4" s="70"/>
      <c r="CS4" s="70"/>
      <c r="CT4" s="70"/>
      <c r="CU4" s="70"/>
      <c r="CV4" s="70"/>
      <c r="CW4" s="70"/>
      <c r="CX4" s="70" t="s">
        <v>66</v>
      </c>
      <c r="CY4" s="70"/>
      <c r="CZ4" s="70"/>
      <c r="DA4" s="70"/>
      <c r="DB4" s="70"/>
      <c r="DC4" s="70"/>
      <c r="DD4" s="70"/>
      <c r="DE4" s="70"/>
      <c r="DF4" s="70"/>
      <c r="DG4" s="70"/>
      <c r="DH4" s="70"/>
      <c r="DI4" s="70" t="s">
        <v>67</v>
      </c>
      <c r="DJ4" s="70"/>
      <c r="DK4" s="70"/>
      <c r="DL4" s="70"/>
      <c r="DM4" s="70"/>
      <c r="DN4" s="70"/>
      <c r="DO4" s="70"/>
      <c r="DP4" s="70"/>
      <c r="DQ4" s="70"/>
      <c r="DR4" s="70"/>
      <c r="DS4" s="70"/>
      <c r="DT4" s="70" t="s">
        <v>68</v>
      </c>
      <c r="DU4" s="70"/>
      <c r="DV4" s="70"/>
      <c r="DW4" s="70"/>
      <c r="DX4" s="70"/>
      <c r="DY4" s="70"/>
      <c r="DZ4" s="70"/>
      <c r="EA4" s="70"/>
      <c r="EB4" s="70"/>
      <c r="EC4" s="70"/>
      <c r="ED4" s="70"/>
      <c r="EE4" s="70" t="s">
        <v>69</v>
      </c>
      <c r="EF4" s="70"/>
      <c r="EG4" s="70"/>
      <c r="EH4" s="70"/>
      <c r="EI4" s="70"/>
      <c r="EJ4" s="70"/>
      <c r="EK4" s="70"/>
      <c r="EL4" s="70"/>
      <c r="EM4" s="70"/>
      <c r="EN4" s="70"/>
      <c r="EO4" s="70"/>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14826</v>
      </c>
      <c r="D6" s="33">
        <f t="shared" si="3"/>
        <v>47</v>
      </c>
      <c r="E6" s="33">
        <f t="shared" si="3"/>
        <v>17</v>
      </c>
      <c r="F6" s="33">
        <f t="shared" si="3"/>
        <v>4</v>
      </c>
      <c r="G6" s="33">
        <f t="shared" si="3"/>
        <v>0</v>
      </c>
      <c r="H6" s="33" t="str">
        <f t="shared" si="3"/>
        <v>北海道　小平町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78.78</v>
      </c>
      <c r="Q6" s="34">
        <f t="shared" si="3"/>
        <v>87.51</v>
      </c>
      <c r="R6" s="34">
        <f t="shared" si="3"/>
        <v>3240</v>
      </c>
      <c r="S6" s="34">
        <f t="shared" si="3"/>
        <v>2996</v>
      </c>
      <c r="T6" s="34">
        <f t="shared" si="3"/>
        <v>627.22</v>
      </c>
      <c r="U6" s="34">
        <f t="shared" si="3"/>
        <v>4.78</v>
      </c>
      <c r="V6" s="34">
        <f t="shared" si="3"/>
        <v>2346</v>
      </c>
      <c r="W6" s="34">
        <f t="shared" si="3"/>
        <v>1.38</v>
      </c>
      <c r="X6" s="34">
        <f t="shared" si="3"/>
        <v>1700</v>
      </c>
      <c r="Y6" s="35">
        <f>IF(Y7="",NA(),Y7)</f>
        <v>70.75</v>
      </c>
      <c r="Z6" s="35">
        <f t="shared" ref="Z6:AH6" si="4">IF(Z7="",NA(),Z7)</f>
        <v>71.36</v>
      </c>
      <c r="AA6" s="35">
        <f t="shared" si="4"/>
        <v>73.540000000000006</v>
      </c>
      <c r="AB6" s="35">
        <f t="shared" si="4"/>
        <v>73.33</v>
      </c>
      <c r="AC6" s="35">
        <f t="shared" si="4"/>
        <v>72.78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6.52</v>
      </c>
      <c r="BG6" s="35">
        <f t="shared" ref="BG6:BO6" si="7">IF(BG7="",NA(),BG7)</f>
        <v>11.88</v>
      </c>
      <c r="BH6" s="35">
        <f t="shared" si="7"/>
        <v>5.36</v>
      </c>
      <c r="BI6" s="35">
        <f t="shared" si="7"/>
        <v>7.48</v>
      </c>
      <c r="BJ6" s="35">
        <f t="shared" si="7"/>
        <v>16.989999999999998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69.63</v>
      </c>
      <c r="BR6" s="35">
        <f t="shared" ref="BR6:BZ6" si="8">IF(BR7="",NA(),BR7)</f>
        <v>67.92</v>
      </c>
      <c r="BS6" s="35">
        <f t="shared" si="8"/>
        <v>72.22</v>
      </c>
      <c r="BT6" s="35">
        <f t="shared" si="8"/>
        <v>71.400000000000006</v>
      </c>
      <c r="BU6" s="35">
        <f t="shared" si="8"/>
        <v>67.88</v>
      </c>
      <c r="BV6" s="35">
        <f t="shared" si="8"/>
        <v>69.87</v>
      </c>
      <c r="BW6" s="35">
        <f t="shared" si="8"/>
        <v>74.3</v>
      </c>
      <c r="BX6" s="35">
        <f t="shared" si="8"/>
        <v>72.260000000000005</v>
      </c>
      <c r="BY6" s="35">
        <f t="shared" si="8"/>
        <v>71.84</v>
      </c>
      <c r="BZ6" s="35">
        <f t="shared" si="8"/>
        <v>73.36</v>
      </c>
      <c r="CA6" s="34" t="str">
        <f>IF(CA7="","",IF(CA7="-","【-】","【"&amp;SUBSTITUTE(TEXT(CA7,"#,##0.00"),"-","△")&amp;"】"))</f>
        <v>【75.29】</v>
      </c>
      <c r="CB6" s="35">
        <f>IF(CB7="",NA(),CB7)</f>
        <v>247.76</v>
      </c>
      <c r="CC6" s="35">
        <f t="shared" ref="CC6:CK6" si="9">IF(CC7="",NA(),CC7)</f>
        <v>255.51</v>
      </c>
      <c r="CD6" s="35">
        <f t="shared" si="9"/>
        <v>239.19</v>
      </c>
      <c r="CE6" s="35">
        <f t="shared" si="9"/>
        <v>241.9</v>
      </c>
      <c r="CF6" s="35">
        <f t="shared" si="9"/>
        <v>254.17</v>
      </c>
      <c r="CG6" s="35">
        <f t="shared" si="9"/>
        <v>234.96</v>
      </c>
      <c r="CH6" s="35">
        <f t="shared" si="9"/>
        <v>221.81</v>
      </c>
      <c r="CI6" s="35">
        <f t="shared" si="9"/>
        <v>230.02</v>
      </c>
      <c r="CJ6" s="35">
        <f t="shared" si="9"/>
        <v>228.47</v>
      </c>
      <c r="CK6" s="35">
        <f t="shared" si="9"/>
        <v>224.88</v>
      </c>
      <c r="CL6" s="34" t="str">
        <f>IF(CL7="","",IF(CL7="-","【-】","【"&amp;SUBSTITUTE(TEXT(CL7,"#,##0.00"),"-","△")&amp;"】"))</f>
        <v>【215.41】</v>
      </c>
      <c r="CM6" s="35">
        <f>IF(CM7="",NA(),CM7)</f>
        <v>37.700000000000003</v>
      </c>
      <c r="CN6" s="35">
        <f t="shared" ref="CN6:CV6" si="10">IF(CN7="",NA(),CN7)</f>
        <v>37.24</v>
      </c>
      <c r="CO6" s="35">
        <f t="shared" si="10"/>
        <v>39.14</v>
      </c>
      <c r="CP6" s="35">
        <f t="shared" si="10"/>
        <v>37.83</v>
      </c>
      <c r="CQ6" s="35">
        <f t="shared" si="10"/>
        <v>37.96</v>
      </c>
      <c r="CR6" s="35">
        <f t="shared" si="10"/>
        <v>42.9</v>
      </c>
      <c r="CS6" s="35">
        <f t="shared" si="10"/>
        <v>43.36</v>
      </c>
      <c r="CT6" s="35">
        <f t="shared" si="10"/>
        <v>42.56</v>
      </c>
      <c r="CU6" s="35">
        <f t="shared" si="10"/>
        <v>42.47</v>
      </c>
      <c r="CV6" s="35">
        <f t="shared" si="10"/>
        <v>42.4</v>
      </c>
      <c r="CW6" s="34" t="str">
        <f>IF(CW7="","",IF(CW7="-","【-】","【"&amp;SUBSTITUTE(TEXT(CW7,"#,##0.00"),"-","△")&amp;"】"))</f>
        <v>【42.90】</v>
      </c>
      <c r="CX6" s="35">
        <f>IF(CX7="",NA(),CX7)</f>
        <v>79.459999999999994</v>
      </c>
      <c r="CY6" s="35">
        <f t="shared" ref="CY6:DG6" si="11">IF(CY7="",NA(),CY7)</f>
        <v>79.459999999999994</v>
      </c>
      <c r="CZ6" s="35">
        <f t="shared" si="11"/>
        <v>79.22</v>
      </c>
      <c r="DA6" s="35">
        <f t="shared" si="11"/>
        <v>80.06</v>
      </c>
      <c r="DB6" s="35">
        <f t="shared" si="11"/>
        <v>82.01</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14826</v>
      </c>
      <c r="D7" s="37">
        <v>47</v>
      </c>
      <c r="E7" s="37">
        <v>17</v>
      </c>
      <c r="F7" s="37">
        <v>4</v>
      </c>
      <c r="G7" s="37">
        <v>0</v>
      </c>
      <c r="H7" s="37" t="s">
        <v>99</v>
      </c>
      <c r="I7" s="37" t="s">
        <v>100</v>
      </c>
      <c r="J7" s="37" t="s">
        <v>101</v>
      </c>
      <c r="K7" s="37" t="s">
        <v>102</v>
      </c>
      <c r="L7" s="37" t="s">
        <v>103</v>
      </c>
      <c r="M7" s="37" t="s">
        <v>104</v>
      </c>
      <c r="N7" s="38" t="s">
        <v>105</v>
      </c>
      <c r="O7" s="38" t="s">
        <v>106</v>
      </c>
      <c r="P7" s="38">
        <v>78.78</v>
      </c>
      <c r="Q7" s="38">
        <v>87.51</v>
      </c>
      <c r="R7" s="38">
        <v>3240</v>
      </c>
      <c r="S7" s="38">
        <v>2996</v>
      </c>
      <c r="T7" s="38">
        <v>627.22</v>
      </c>
      <c r="U7" s="38">
        <v>4.78</v>
      </c>
      <c r="V7" s="38">
        <v>2346</v>
      </c>
      <c r="W7" s="38">
        <v>1.38</v>
      </c>
      <c r="X7" s="38">
        <v>1700</v>
      </c>
      <c r="Y7" s="38">
        <v>70.75</v>
      </c>
      <c r="Z7" s="38">
        <v>71.36</v>
      </c>
      <c r="AA7" s="38">
        <v>73.540000000000006</v>
      </c>
      <c r="AB7" s="38">
        <v>73.33</v>
      </c>
      <c r="AC7" s="38">
        <v>72.78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6.52</v>
      </c>
      <c r="BG7" s="38">
        <v>11.88</v>
      </c>
      <c r="BH7" s="38">
        <v>5.36</v>
      </c>
      <c r="BI7" s="38">
        <v>7.48</v>
      </c>
      <c r="BJ7" s="38">
        <v>16.989999999999998</v>
      </c>
      <c r="BK7" s="38">
        <v>1298.9100000000001</v>
      </c>
      <c r="BL7" s="38">
        <v>1243.71</v>
      </c>
      <c r="BM7" s="38">
        <v>1194.1500000000001</v>
      </c>
      <c r="BN7" s="38">
        <v>1206.79</v>
      </c>
      <c r="BO7" s="38">
        <v>1258.43</v>
      </c>
      <c r="BP7" s="38">
        <v>1260.21</v>
      </c>
      <c r="BQ7" s="38">
        <v>69.63</v>
      </c>
      <c r="BR7" s="38">
        <v>67.92</v>
      </c>
      <c r="BS7" s="38">
        <v>72.22</v>
      </c>
      <c r="BT7" s="38">
        <v>71.400000000000006</v>
      </c>
      <c r="BU7" s="38">
        <v>67.88</v>
      </c>
      <c r="BV7" s="38">
        <v>69.87</v>
      </c>
      <c r="BW7" s="38">
        <v>74.3</v>
      </c>
      <c r="BX7" s="38">
        <v>72.260000000000005</v>
      </c>
      <c r="BY7" s="38">
        <v>71.84</v>
      </c>
      <c r="BZ7" s="38">
        <v>73.36</v>
      </c>
      <c r="CA7" s="38">
        <v>75.290000000000006</v>
      </c>
      <c r="CB7" s="38">
        <v>247.76</v>
      </c>
      <c r="CC7" s="38">
        <v>255.51</v>
      </c>
      <c r="CD7" s="38">
        <v>239.19</v>
      </c>
      <c r="CE7" s="38">
        <v>241.9</v>
      </c>
      <c r="CF7" s="38">
        <v>254.17</v>
      </c>
      <c r="CG7" s="38">
        <v>234.96</v>
      </c>
      <c r="CH7" s="38">
        <v>221.81</v>
      </c>
      <c r="CI7" s="38">
        <v>230.02</v>
      </c>
      <c r="CJ7" s="38">
        <v>228.47</v>
      </c>
      <c r="CK7" s="38">
        <v>224.88</v>
      </c>
      <c r="CL7" s="38">
        <v>215.41</v>
      </c>
      <c r="CM7" s="38">
        <v>37.700000000000003</v>
      </c>
      <c r="CN7" s="38">
        <v>37.24</v>
      </c>
      <c r="CO7" s="38">
        <v>39.14</v>
      </c>
      <c r="CP7" s="38">
        <v>37.83</v>
      </c>
      <c r="CQ7" s="38">
        <v>37.96</v>
      </c>
      <c r="CR7" s="38">
        <v>42.9</v>
      </c>
      <c r="CS7" s="38">
        <v>43.36</v>
      </c>
      <c r="CT7" s="38">
        <v>42.56</v>
      </c>
      <c r="CU7" s="38">
        <v>42.47</v>
      </c>
      <c r="CV7" s="38">
        <v>42.4</v>
      </c>
      <c r="CW7" s="38">
        <v>42.9</v>
      </c>
      <c r="CX7" s="38">
        <v>79.459999999999994</v>
      </c>
      <c r="CY7" s="38">
        <v>79.459999999999994</v>
      </c>
      <c r="CZ7" s="38">
        <v>79.22</v>
      </c>
      <c r="DA7" s="38">
        <v>80.06</v>
      </c>
      <c r="DB7" s="38">
        <v>82.01</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秋山　貴史</cp:lastModifiedBy>
  <cp:lastPrinted>2022-01-19T01:02:58Z</cp:lastPrinted>
  <dcterms:created xsi:type="dcterms:W3CDTF">2021-12-03T07:48:20Z</dcterms:created>
  <dcterms:modified xsi:type="dcterms:W3CDTF">2022-01-19T01:03:00Z</dcterms:modified>
  <cp:category/>
</cp:coreProperties>
</file>